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lockStructure="1"/>
  <bookViews>
    <workbookView xWindow="480" yWindow="255" windowWidth="18195" windowHeight="11640"/>
  </bookViews>
  <sheets>
    <sheet name="Enitre Supplement Form" sheetId="1" r:id="rId1"/>
    <sheet name="Reference" sheetId="2" r:id="rId2"/>
  </sheets>
  <calcPr calcId="144525"/>
</workbook>
</file>

<file path=xl/calcChain.xml><?xml version="1.0" encoding="utf-8"?>
<calcChain xmlns="http://schemas.openxmlformats.org/spreadsheetml/2006/main">
  <c r="D64" i="1" l="1"/>
  <c r="D63" i="1"/>
  <c r="D54" i="1"/>
  <c r="D49" i="1"/>
  <c r="D34" i="1"/>
  <c r="D60" i="1" l="1"/>
  <c r="D45" i="1"/>
  <c r="D44" i="1"/>
  <c r="D41" i="1"/>
  <c r="D39" i="1"/>
  <c r="B29" i="1"/>
  <c r="B19" i="1"/>
  <c r="B48" i="1" l="1"/>
  <c r="D48" i="1" s="1"/>
  <c r="B42" i="1"/>
  <c r="B43" i="1" s="1"/>
  <c r="D43" i="1" s="1"/>
  <c r="B32" i="1"/>
  <c r="B22" i="1"/>
</calcChain>
</file>

<file path=xl/sharedStrings.xml><?xml version="1.0" encoding="utf-8"?>
<sst xmlns="http://schemas.openxmlformats.org/spreadsheetml/2006/main" count="138" uniqueCount="103">
  <si>
    <t>Please complete the yellow shaded items.</t>
  </si>
  <si>
    <t>STORMWATER MANAGEMENT PERMIT APPLICATION FORM</t>
  </si>
  <si>
    <t>This form must be completely filled out, printed, initialed, and submitted.</t>
  </si>
  <si>
    <t>I.  PROJECT INFORMATION</t>
  </si>
  <si>
    <t>Project name</t>
  </si>
  <si>
    <t>Contact name</t>
  </si>
  <si>
    <t>Phone number</t>
  </si>
  <si>
    <t>Date</t>
  </si>
  <si>
    <t>II.  DESIGN INFORMATION</t>
  </si>
  <si>
    <t>The purpose of the LS-VFS</t>
  </si>
  <si>
    <t xml:space="preserve">Stormwater enters LS-VFS from </t>
  </si>
  <si>
    <t>Type of VFS</t>
  </si>
  <si>
    <t>Explanation of any "Other" responses above</t>
  </si>
  <si>
    <t>If Stormwater Enters the LS-VFS from the Drainage Area</t>
  </si>
  <si>
    <r>
      <t>ft</t>
    </r>
    <r>
      <rPr>
        <vertAlign val="superscript"/>
        <sz val="12"/>
        <rFont val="Arial Narrow"/>
        <family val="2"/>
      </rPr>
      <t>2</t>
    </r>
  </si>
  <si>
    <t/>
  </si>
  <si>
    <t>Percent impervious</t>
  </si>
  <si>
    <t>%</t>
  </si>
  <si>
    <t>cfs</t>
  </si>
  <si>
    <t>Is a flow bypass system going to be used?</t>
  </si>
  <si>
    <t>If Stormwater Enters the LS-VFS from a BMP</t>
  </si>
  <si>
    <t>Type of BMP</t>
  </si>
  <si>
    <t>Maximum capacity of a 100-foot long LS-VFS</t>
  </si>
  <si>
    <t xml:space="preserve"> </t>
  </si>
  <si>
    <t>LS-VFS Design</t>
  </si>
  <si>
    <t>sq ft</t>
  </si>
  <si>
    <t>in</t>
  </si>
  <si>
    <t>ft/cfs</t>
  </si>
  <si>
    <t>ft</t>
  </si>
  <si>
    <t>Length of level lip provided</t>
  </si>
  <si>
    <t>Elevation at downslope base of level lip</t>
  </si>
  <si>
    <t>fmsl</t>
  </si>
  <si>
    <t>Elevation at the end of the VFS that is farthest from the LS</t>
  </si>
  <si>
    <t>Bypass System Design (if applicable)</t>
  </si>
  <si>
    <t>Dimensions of the channel (see diagram below):</t>
  </si>
  <si>
    <t xml:space="preserve">          M</t>
  </si>
  <si>
    <t xml:space="preserve">          B</t>
  </si>
  <si>
    <t xml:space="preserve">          W</t>
  </si>
  <si>
    <t xml:space="preserve">          y (flow depth for 10-year storm)</t>
  </si>
  <si>
    <t xml:space="preserve">          freeboard (during the 10-year storm)</t>
  </si>
  <si>
    <t>ft/sec</t>
  </si>
  <si>
    <t>Channel lining material</t>
  </si>
  <si>
    <t>Pick one:</t>
  </si>
  <si>
    <t>III.  REQUIRED ITEMS CHECKLIST</t>
  </si>
  <si>
    <r>
      <t xml:space="preserve">EDIT Please indicate the page or plan sheet numbers where the supporting documentation can be found.  </t>
    </r>
    <r>
      <rPr>
        <b/>
        <sz val="13"/>
        <rFont val="Arial Narrow"/>
        <family val="2"/>
      </rPr>
      <t>An incomplete submittal package will result in a request for additional information.  This will delay final review and approval of the project.</t>
    </r>
    <r>
      <rPr>
        <sz val="13"/>
        <rFont val="Arial Narrow"/>
        <family val="2"/>
      </rPr>
      <t xml:space="preserve">  Initial in the space provided to indicate the following design requirements have been met.  If the applicant has designated an agent, the agent may initial below.  </t>
    </r>
    <r>
      <rPr>
        <b/>
        <sz val="13"/>
        <rFont val="Arial Narrow"/>
        <family val="2"/>
      </rPr>
      <t>If a requirement has not been met, attach justification.</t>
    </r>
  </si>
  <si>
    <t>Requried Item:</t>
  </si>
  <si>
    <t>Initials</t>
  </si>
  <si>
    <t>Page or plan sheet number and any notes:</t>
  </si>
  <si>
    <t>3.  Section view of the level spreader (1" = 20' or larger) showing:        
- Underdrain system (if applicable), 
- Level lip,
- Upslope channel, and
- Downslope filter fabric.</t>
  </si>
  <si>
    <t>4.  Plan details of the flow splitting device and supporting calculations (if applicable).</t>
  </si>
  <si>
    <t>5.  A construction sequence that shows how the level spreader will be protected from sediment until the entire drainage area is stabilized.</t>
  </si>
  <si>
    <t>6.  If a non-engineered VFS is being used, then provide a photograph of the VFS showing that no draws are present.</t>
  </si>
  <si>
    <t>7.  The supporting calculations.</t>
  </si>
  <si>
    <t>Other:  Explained below</t>
  </si>
  <si>
    <t>The drainage area</t>
  </si>
  <si>
    <t>A BMP</t>
  </si>
  <si>
    <r>
      <t xml:space="preserve">Protected riparian buffer (slope </t>
    </r>
    <r>
      <rPr>
        <u/>
        <sz val="12"/>
        <rFont val="Arial Narrow"/>
        <family val="2"/>
      </rPr>
      <t>&lt;</t>
    </r>
    <r>
      <rPr>
        <sz val="12"/>
        <rFont val="Arial Narrow"/>
        <family val="2"/>
      </rPr>
      <t xml:space="preserve"> 5%)</t>
    </r>
  </si>
  <si>
    <r>
      <t xml:space="preserve">Engineered filter strip (graded &amp; sodded, slope </t>
    </r>
    <r>
      <rPr>
        <u/>
        <sz val="12"/>
        <rFont val="Arial Narrow"/>
        <family val="2"/>
      </rPr>
      <t>&lt;</t>
    </r>
    <r>
      <rPr>
        <sz val="12"/>
        <rFont val="Arial Narrow"/>
        <family val="2"/>
      </rPr>
      <t xml:space="preserve"> 8%)</t>
    </r>
  </si>
  <si>
    <r>
      <t xml:space="preserve">Wooded stormwater setback (slope </t>
    </r>
    <r>
      <rPr>
        <u/>
        <sz val="12"/>
        <rFont val="Arial Narrow"/>
        <family val="2"/>
      </rPr>
      <t>&lt;</t>
    </r>
    <r>
      <rPr>
        <sz val="12"/>
        <rFont val="Arial Narrow"/>
        <family val="2"/>
      </rPr>
      <t xml:space="preserve"> 5%)</t>
    </r>
  </si>
  <si>
    <t>Wet detention pond</t>
  </si>
  <si>
    <t>Infiltration basin</t>
  </si>
  <si>
    <t>Infiltration trench</t>
  </si>
  <si>
    <t>Grass</t>
  </si>
  <si>
    <t>Rip-rap</t>
  </si>
  <si>
    <t>Erosion control matting</t>
  </si>
  <si>
    <t>Stand Alone BMP</t>
  </si>
  <si>
    <t>Diffuse flow at the end of a swale discharging to SA waters</t>
  </si>
  <si>
    <t>Pre-treatment for another BMP</t>
  </si>
  <si>
    <t>Pollutant removal: 25%-40% TSS, 20% TN, 35% TP</t>
  </si>
  <si>
    <r>
      <t xml:space="preserve">Herbaceous stormwater setback (slope </t>
    </r>
    <r>
      <rPr>
        <u/>
        <sz val="12"/>
        <rFont val="Arial Narrow"/>
        <family val="2"/>
      </rPr>
      <t>&lt;</t>
    </r>
    <r>
      <rPr>
        <sz val="12"/>
        <rFont val="Arial Narrow"/>
        <family val="2"/>
      </rPr>
      <t xml:space="preserve"> 5%)</t>
    </r>
  </si>
  <si>
    <r>
      <t xml:space="preserve">Herbaceous stormwater setback (5% &lt; slope </t>
    </r>
    <r>
      <rPr>
        <u/>
        <sz val="12"/>
        <rFont val="Arial Narrow"/>
        <family val="2"/>
      </rPr>
      <t>&lt;</t>
    </r>
    <r>
      <rPr>
        <sz val="12"/>
        <rFont val="Arial Narrow"/>
        <family val="2"/>
      </rPr>
      <t xml:space="preserve"> 8%)</t>
    </r>
  </si>
  <si>
    <t>LEVEL SPREADER - VEGETATED FILTER STRIP (LS-VFS)</t>
  </si>
  <si>
    <r>
      <t xml:space="preserve">Drainage area </t>
    </r>
    <r>
      <rPr>
        <sz val="10"/>
        <rFont val="Arial Narrow"/>
        <family val="2"/>
      </rPr>
      <t>(Include both on- and off-site areas that flow to the LS-VFS)</t>
    </r>
  </si>
  <si>
    <r>
      <t xml:space="preserve">Impervious surface area </t>
    </r>
    <r>
      <rPr>
        <sz val="10"/>
        <rFont val="Arial Narrow"/>
        <family val="2"/>
      </rPr>
      <t>(Include both on- and off-site areas that flow to the LS-VFS)</t>
    </r>
  </si>
  <si>
    <t>Maximum amount of flow directed to the LS-VFS</t>
  </si>
  <si>
    <t>Stormwater Wetland</t>
  </si>
  <si>
    <t>Bioretention Cell</t>
  </si>
  <si>
    <r>
      <t>Peak discharge from the BMP</t>
    </r>
    <r>
      <rPr>
        <sz val="10"/>
        <rFont val="Arial Narrow"/>
        <family val="2"/>
      </rPr>
      <t xml:space="preserve"> (2-year </t>
    </r>
    <r>
      <rPr>
        <b/>
        <sz val="10"/>
        <rFont val="Arial Narrow"/>
        <family val="2"/>
      </rPr>
      <t>wooded</t>
    </r>
    <r>
      <rPr>
        <sz val="10"/>
        <rFont val="Arial Narrow"/>
        <family val="2"/>
      </rPr>
      <t xml:space="preserve"> peak flow)</t>
    </r>
  </si>
  <si>
    <r>
      <t xml:space="preserve">Peak flow directed to the LS-VFS </t>
    </r>
    <r>
      <rPr>
        <sz val="10"/>
        <rFont val="Arial Narrow"/>
        <family val="2"/>
      </rPr>
      <t>(The capacity of a 100-foot long LS-VFS is as follows:
- A maximum of 2 cfs when the VFS is wooded vegetation.
- A maximum of 5 cfs when the VFS is herbaceaous vegetation.
- A maximium of 10 cfs when the VFS is engineered (graded and sodded).
The outlet device for the BMP must be designed so that only the maximum amount of flow that the LS-VFS can handle is directed to it and the rest is bypassed.)</t>
    </r>
  </si>
  <si>
    <r>
      <t>Forebay surface area</t>
    </r>
    <r>
      <rPr>
        <sz val="10"/>
        <rFont val="Arial Narrow"/>
        <family val="2"/>
      </rPr>
      <t xml:space="preserve"> (Leave this cell blank if you are not using a forebay. If a forebay is needed, its surface area should be 0.2% of the impervious surface area draining to the level spreader.)</t>
    </r>
  </si>
  <si>
    <r>
      <t xml:space="preserve">Depth of forebay at stormwater entry point </t>
    </r>
    <r>
      <rPr>
        <sz val="10"/>
        <rFont val="Arial Narrow"/>
        <family val="2"/>
      </rPr>
      <t>(between 18 and 36 inches)</t>
    </r>
  </si>
  <si>
    <r>
      <t>Depth of forebay at stormwater exit point</t>
    </r>
    <r>
      <rPr>
        <sz val="10"/>
        <rFont val="Arial Narrow"/>
        <family val="2"/>
      </rPr>
      <t xml:space="preserve"> (between 6 and 12 inches)</t>
    </r>
  </si>
  <si>
    <r>
      <t xml:space="preserve">Feet of level lip needed per cfs </t>
    </r>
    <r>
      <rPr>
        <sz val="10"/>
        <rFont val="Arial Narrow"/>
        <family val="2"/>
      </rPr>
      <t>(based on the VFS type provided above.)</t>
    </r>
  </si>
  <si>
    <r>
      <t xml:space="preserve">Width of VFS </t>
    </r>
    <r>
      <rPr>
        <sz val="10"/>
        <rFont val="Arial Narrow"/>
        <family val="2"/>
      </rPr>
      <t>(The filter strip must be at least 50' wide if:
- It is a riparian buffer, or
- It is upslope of SA waters.
It may be only 30 feet wide if it is not serving one of the above functions.)</t>
    </r>
  </si>
  <si>
    <r>
      <t>Slope (from level lip to the end of the VFS)</t>
    </r>
    <r>
      <rPr>
        <sz val="10"/>
        <rFont val="Arial Narrow"/>
        <family val="2"/>
      </rPr>
      <t xml:space="preserve">
Slopes should not exceed 8% for a VFS that is:
- An area that is maintained as herbaceous vegetation.
- An engineered system (graded and sodded).</t>
    </r>
  </si>
  <si>
    <r>
      <t>Are any draws present in the VFS?</t>
    </r>
    <r>
      <rPr>
        <sz val="10"/>
        <rFont val="Arial Narrow"/>
        <family val="2"/>
      </rPr>
      <t xml:space="preserve"> (Level spreaders may not be located upslope of a draw.)</t>
    </r>
  </si>
  <si>
    <r>
      <t xml:space="preserve">Is there a collector swale at the end of the VFS? </t>
    </r>
    <r>
      <rPr>
        <sz val="10"/>
        <rFont val="Arial Narrow"/>
        <family val="2"/>
      </rPr>
      <t>(A collector swale can be installed parallel to the outer edge of the buffer in areas where the buffer is very steep.  The swale should be small (no more than 6 inches in depth) and will discharge to the flow bypass system.)</t>
    </r>
  </si>
  <si>
    <r>
      <t>Is there an engineered flow splitting device?</t>
    </r>
    <r>
      <rPr>
        <sz val="10"/>
        <rFont val="Arial Narrow"/>
        <family val="2"/>
      </rPr>
      <t xml:space="preserve"> (An engineered flow splitting device is usually a necessary component of a flow bypass system.)</t>
    </r>
  </si>
  <si>
    <r>
      <t>Does the bypass discharge through a wetland?</t>
    </r>
    <r>
      <rPr>
        <sz val="10"/>
        <rFont val="Arial Narrow"/>
        <family val="2"/>
      </rPr>
      <t xml:space="preserve"> (Level spreaders that discharge to wetlands may not include a bypass channel through the wetland.  The bypass device, if used, should discharge to a rip rap dissipator pad placed just outside of the wetland.)</t>
    </r>
  </si>
  <si>
    <r>
      <t>Does the channel enter the stream at an angle?</t>
    </r>
    <r>
      <rPr>
        <sz val="10"/>
        <rFont val="Arial Narrow"/>
        <family val="2"/>
      </rPr>
      <t xml:space="preserve"> (The channel should enter the stream at an angle to prevent erosion on the opposite stream bank.)</t>
    </r>
  </si>
  <si>
    <t xml:space="preserve">1.  Plans (1" - 50' or larger) of the entire site showing:
- Design at ultimate build-out,
- Off-site drainage (if applicable),
- Delineated drainage basins (include Rational C or Curve Number, CN per basin),
- Forebay (if applicable), 
- High flow bypass system,
- Maintenance access, 
- Proposed drainage easement and public right of way (ROW), and
- Boundaries of drainage easement. </t>
  </si>
  <si>
    <t xml:space="preserve">2.  Plan details (1" = 30' or larger) for the level spreader showing:     
- Forebay (if applicable), 
- High flow bypass system,                                                                                                                                                                                                                                                                                                                   </t>
  </si>
  <si>
    <r>
      <t xml:space="preserve">8.  A detailed description for the operation and maintenance of the VFS. Refer to the </t>
    </r>
    <r>
      <rPr>
        <i/>
        <sz val="12"/>
        <rFont val="Arial Narrow"/>
        <family val="2"/>
      </rPr>
      <t>Currituck County Stormwater Manual Appendix B - Sample Maintenance Plan</t>
    </r>
  </si>
  <si>
    <r>
      <t xml:space="preserve">Drainage area number </t>
    </r>
    <r>
      <rPr>
        <sz val="10"/>
        <rFont val="Arial Narrow"/>
        <family val="2"/>
      </rPr>
      <t>(for projects with multiple drainage areas, as labeled on plans)</t>
    </r>
  </si>
  <si>
    <r>
      <t xml:space="preserve">Peak flow from the </t>
    </r>
    <r>
      <rPr>
        <b/>
        <sz val="12"/>
        <rFont val="Arial Narrow"/>
        <family val="2"/>
      </rPr>
      <t>wooded</t>
    </r>
    <r>
      <rPr>
        <sz val="12"/>
        <rFont val="Arial Narrow"/>
        <family val="2"/>
      </rPr>
      <t xml:space="preserve"> 2-year, 24-hour storm</t>
    </r>
  </si>
  <si>
    <t>Peak flow from the post-development 10-yr storm</t>
  </si>
  <si>
    <t>If no bypass is used, explain:</t>
  </si>
  <si>
    <r>
      <t xml:space="preserve">Computed minimum length of the level lip needed </t>
    </r>
    <r>
      <rPr>
        <sz val="10"/>
        <rFont val="Arial Narrow"/>
        <family val="2"/>
      </rPr>
      <t>(10-foot minimum)</t>
    </r>
  </si>
  <si>
    <r>
      <t xml:space="preserve">Is a bypass system provided? </t>
    </r>
    <r>
      <rPr>
        <sz val="10"/>
        <rFont val="Arial Narrow"/>
        <family val="2"/>
      </rPr>
      <t xml:space="preserve">(A bypass device is needed if the level lip is sized for the </t>
    </r>
    <r>
      <rPr>
        <b/>
        <sz val="10"/>
        <rFont val="Arial Narrow"/>
        <family val="2"/>
      </rPr>
      <t>wooded</t>
    </r>
    <r>
      <rPr>
        <sz val="10"/>
        <rFont val="Arial Narrow"/>
        <family val="2"/>
      </rPr>
      <t xml:space="preserve"> 2-year, 24-hour storm and also may be needed for some configurations of a LS-VFS that receives flow from a BMP.)</t>
    </r>
  </si>
  <si>
    <r>
      <t xml:space="preserve">Peak velocity in the channel during the 10-yr storm </t>
    </r>
    <r>
      <rPr>
        <sz val="10"/>
        <rFont val="Arial Narrow"/>
        <family val="2"/>
      </rPr>
      <t>(Attach relevant calculations)</t>
    </r>
  </si>
  <si>
    <t>If other BMP, explain:</t>
  </si>
  <si>
    <t>Yes</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</si>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</sst>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d\,\ yyyy"/>
  </numFmts>
  <fonts count="22" x14ac:knownFonts="1">
    <font>
      <sz val="11"/>
      <color theme="1"/>
      <name val="Calibri"/>
      <family val="2"/>
      <scheme val="minor"/>
    </font>
    <font>
      <sz val="10"/>
      <name val="Arial"/>
    </font>
    <font>
      <sz val="12"/>
      <name val="Arial Narrow"/>
      <family val="2"/>
    </font>
    <font>
      <sz val="14"/>
      <name val="Arial Narrow"/>
      <family val="2"/>
    </font>
    <font>
      <b/>
      <sz val="14"/>
      <name val="Arial Narrow"/>
      <family val="2"/>
    </font>
    <font>
      <sz val="13"/>
      <name val="Arial Narrow"/>
      <family val="2"/>
    </font>
    <font>
      <b/>
      <sz val="13"/>
      <name val="Arial Narrow"/>
      <family val="2"/>
    </font>
    <font>
      <sz val="12"/>
      <color indexed="10"/>
      <name val="Arial Narrow"/>
      <family val="2"/>
    </font>
    <font>
      <sz val="10"/>
      <name val="Arial Narrow"/>
      <family val="2"/>
    </font>
    <font>
      <b/>
      <sz val="18"/>
      <color indexed="18"/>
      <name val="Arial Narrow"/>
      <family val="2"/>
    </font>
    <font>
      <sz val="11"/>
      <color indexed="10"/>
      <name val="Arial Narrow"/>
      <family val="2"/>
    </font>
    <font>
      <sz val="11"/>
      <name val="Arial Narrow"/>
      <family val="2"/>
    </font>
    <font>
      <sz val="10"/>
      <name val="Arial"/>
      <family val="2"/>
    </font>
    <font>
      <sz val="12"/>
      <name val="Arial"/>
      <family val="2"/>
    </font>
    <font>
      <vertAlign val="superscript"/>
      <sz val="12"/>
      <name val="Arial Narrow"/>
      <family val="2"/>
    </font>
    <font>
      <u/>
      <sz val="12"/>
      <name val="Arial Narrow"/>
      <family val="2"/>
    </font>
    <font>
      <b/>
      <i/>
      <sz val="14"/>
      <color rgb="FFFF0000"/>
      <name val="Arial Narrow"/>
      <family val="2"/>
    </font>
    <font>
      <i/>
      <sz val="12"/>
      <name val="Arial Narrow"/>
      <family val="2"/>
    </font>
    <font>
      <b/>
      <sz val="12"/>
      <name val="Arial Narrow"/>
      <family val="2"/>
    </font>
    <font>
      <b/>
      <sz val="10"/>
      <name val="Arial Narrow"/>
      <family val="2"/>
    </font>
    <font>
      <sz val="12"/>
      <color rgb="FFFF0000"/>
      <name val="Arial Narrow"/>
      <family val="2"/>
    </font>
    <font>
      <b/>
      <sz val="15"/>
      <color rgb="FFFF0000"/>
      <name val="Arial Narrow"/>
      <family val="2"/>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12" fillId="0" borderId="0"/>
  </cellStyleXfs>
  <cellXfs count="112">
    <xf numFmtId="0" fontId="0" fillId="0" borderId="0" xfId="0"/>
    <xf numFmtId="0" fontId="1" fillId="0" borderId="0" xfId="1"/>
    <xf numFmtId="0" fontId="2" fillId="0" borderId="0" xfId="1" applyFont="1"/>
    <xf numFmtId="0" fontId="2" fillId="0" borderId="0" xfId="1" applyFont="1" applyAlignment="1">
      <alignment vertical="center"/>
    </xf>
    <xf numFmtId="0" fontId="5" fillId="0" borderId="0" xfId="1" applyFont="1" applyBorder="1" applyAlignment="1">
      <alignment horizontal="center" vertical="center"/>
    </xf>
    <xf numFmtId="0" fontId="5" fillId="0" borderId="0" xfId="1" applyFont="1" applyBorder="1" applyAlignment="1">
      <alignment vertical="center"/>
    </xf>
    <xf numFmtId="0" fontId="5" fillId="0" borderId="0" xfId="1" applyFont="1" applyAlignment="1">
      <alignment vertical="center"/>
    </xf>
    <xf numFmtId="0" fontId="8" fillId="3" borderId="2" xfId="1" applyFont="1" applyFill="1" applyBorder="1"/>
    <xf numFmtId="0" fontId="8" fillId="3" borderId="3" xfId="1" applyFont="1" applyFill="1" applyBorder="1"/>
    <xf numFmtId="0" fontId="8" fillId="3" borderId="2" xfId="1" applyFont="1" applyFill="1" applyBorder="1" applyAlignment="1">
      <alignment horizontal="right"/>
    </xf>
    <xf numFmtId="0" fontId="2" fillId="4" borderId="0" xfId="1" applyFont="1" applyFill="1" applyAlignment="1">
      <alignment horizontal="right" vertical="center" wrapText="1"/>
    </xf>
    <xf numFmtId="0" fontId="2" fillId="4" borderId="0" xfId="1" applyFont="1" applyFill="1" applyAlignment="1">
      <alignment horizontal="left" vertical="center" wrapText="1"/>
    </xf>
    <xf numFmtId="0" fontId="2" fillId="3" borderId="2" xfId="1" applyFont="1" applyFill="1" applyBorder="1" applyAlignment="1">
      <alignment horizontal="right" vertical="center" wrapText="1"/>
    </xf>
    <xf numFmtId="0" fontId="2" fillId="3" borderId="2" xfId="1" applyFont="1" applyFill="1" applyBorder="1" applyAlignment="1">
      <alignment horizontal="left" vertical="center" wrapText="1"/>
    </xf>
    <xf numFmtId="0" fontId="5" fillId="0" borderId="0" xfId="1" applyFont="1" applyAlignment="1">
      <alignment horizontal="center" vertical="center"/>
    </xf>
    <xf numFmtId="0" fontId="10" fillId="0" borderId="0" xfId="1" applyFont="1" applyBorder="1" applyAlignment="1">
      <alignment vertical="center"/>
    </xf>
    <xf numFmtId="0" fontId="2" fillId="2" borderId="4" xfId="1" applyFont="1" applyFill="1" applyBorder="1" applyAlignment="1" applyProtection="1">
      <alignment horizontal="left" vertical="center" wrapText="1"/>
      <protection locked="0"/>
    </xf>
    <xf numFmtId="0" fontId="11" fillId="4" borderId="0" xfId="1" applyFont="1" applyFill="1" applyAlignment="1">
      <alignment vertical="center" wrapText="1"/>
    </xf>
    <xf numFmtId="0" fontId="11" fillId="3" borderId="3" xfId="1" applyFont="1" applyFill="1" applyBorder="1" applyAlignment="1">
      <alignment vertical="center" wrapText="1"/>
    </xf>
    <xf numFmtId="0" fontId="11" fillId="2" borderId="4" xfId="1" applyFont="1" applyFill="1" applyBorder="1" applyAlignment="1" applyProtection="1">
      <alignment horizontal="left" vertical="center" wrapText="1"/>
      <protection locked="0"/>
    </xf>
    <xf numFmtId="0" fontId="11" fillId="0" borderId="0" xfId="1" applyFont="1" applyAlignment="1">
      <alignment vertical="center"/>
    </xf>
    <xf numFmtId="0" fontId="10" fillId="0" borderId="0" xfId="1" applyFont="1" applyAlignment="1">
      <alignment vertical="center"/>
    </xf>
    <xf numFmtId="0" fontId="11" fillId="0" borderId="0" xfId="1" applyFont="1" applyBorder="1" applyAlignment="1">
      <alignment vertical="center"/>
    </xf>
    <xf numFmtId="0" fontId="10" fillId="0" borderId="0" xfId="1" applyFont="1" applyFill="1" applyBorder="1" applyAlignment="1">
      <alignment vertical="center"/>
    </xf>
    <xf numFmtId="0" fontId="2" fillId="5" borderId="0" xfId="1" applyFont="1" applyFill="1" applyAlignment="1">
      <alignment horizontal="right" vertical="center" wrapText="1"/>
    </xf>
    <xf numFmtId="0" fontId="2" fillId="5" borderId="0" xfId="1" applyFont="1" applyFill="1" applyAlignment="1">
      <alignment horizontal="left" vertical="center" wrapText="1"/>
    </xf>
    <xf numFmtId="0" fontId="11" fillId="5" borderId="0" xfId="1" applyFont="1" applyFill="1" applyAlignment="1">
      <alignment vertical="center" wrapText="1"/>
    </xf>
    <xf numFmtId="0" fontId="11" fillId="0" borderId="0" xfId="1" applyFont="1" applyBorder="1"/>
    <xf numFmtId="0" fontId="5" fillId="0" borderId="0" xfId="1" applyFont="1" applyFill="1" applyBorder="1" applyAlignment="1">
      <alignment horizontal="center" vertical="center"/>
    </xf>
    <xf numFmtId="0" fontId="5" fillId="0" borderId="0" xfId="1" applyFont="1" applyFill="1" applyAlignment="1">
      <alignment vertical="center"/>
    </xf>
    <xf numFmtId="0" fontId="10" fillId="0" borderId="0" xfId="1" applyFont="1" applyFill="1" applyAlignment="1">
      <alignment vertical="center"/>
    </xf>
    <xf numFmtId="0" fontId="2" fillId="2" borderId="2" xfId="1" applyFont="1" applyFill="1" applyBorder="1" applyAlignment="1" applyProtection="1">
      <alignment horizontal="center" vertical="center"/>
      <protection locked="0"/>
    </xf>
    <xf numFmtId="3" fontId="2" fillId="2" borderId="4" xfId="1" applyNumberFormat="1" applyFont="1" applyFill="1" applyBorder="1" applyAlignment="1" applyProtection="1">
      <alignment horizontal="center" vertical="center"/>
      <protection locked="0"/>
    </xf>
    <xf numFmtId="0" fontId="7" fillId="0" borderId="0" xfId="1" applyFont="1" applyAlignment="1">
      <alignment vertical="center"/>
    </xf>
    <xf numFmtId="3" fontId="2" fillId="2" borderId="2" xfId="1" applyNumberFormat="1" applyFont="1" applyFill="1" applyBorder="1" applyAlignment="1" applyProtection="1">
      <alignment horizontal="center" vertical="center"/>
      <protection locked="0"/>
    </xf>
    <xf numFmtId="4" fontId="2" fillId="2" borderId="4" xfId="1" applyNumberFormat="1" applyFont="1" applyFill="1" applyBorder="1" applyAlignment="1" applyProtection="1">
      <alignment horizontal="center" vertical="center"/>
      <protection locked="0"/>
    </xf>
    <xf numFmtId="0" fontId="2" fillId="0" borderId="0" xfId="1" applyFont="1" applyBorder="1" applyAlignment="1">
      <alignment vertical="center"/>
    </xf>
    <xf numFmtId="0" fontId="2" fillId="0" borderId="0" xfId="1" applyFont="1" applyFill="1" applyBorder="1" applyAlignment="1">
      <alignment vertical="center"/>
    </xf>
    <xf numFmtId="4" fontId="2" fillId="0" borderId="2" xfId="1" applyNumberFormat="1" applyFont="1" applyFill="1" applyBorder="1" applyAlignment="1" applyProtection="1">
      <alignment horizontal="center" vertical="center"/>
    </xf>
    <xf numFmtId="0" fontId="7" fillId="0" borderId="0" xfId="1" applyFont="1" applyBorder="1" applyAlignment="1">
      <alignment vertical="center"/>
    </xf>
    <xf numFmtId="0" fontId="2" fillId="0" borderId="0" xfId="1" applyFont="1" applyBorder="1"/>
    <xf numFmtId="4" fontId="2" fillId="2" borderId="2" xfId="1" applyNumberFormat="1" applyFont="1" applyFill="1" applyBorder="1" applyAlignment="1" applyProtection="1">
      <alignment horizontal="center" vertical="center"/>
      <protection locked="0"/>
    </xf>
    <xf numFmtId="0" fontId="2" fillId="2" borderId="2" xfId="1" applyFont="1" applyFill="1" applyBorder="1" applyAlignment="1" applyProtection="1">
      <alignment horizontal="center"/>
      <protection locked="0"/>
    </xf>
    <xf numFmtId="0" fontId="8" fillId="5" borderId="0" xfId="1" applyFont="1" applyFill="1"/>
    <xf numFmtId="0" fontId="8" fillId="5" borderId="0" xfId="1" applyFont="1" applyFill="1" applyAlignment="1">
      <alignment horizontal="right"/>
    </xf>
    <xf numFmtId="0" fontId="2" fillId="5" borderId="0" xfId="1" applyFont="1" applyFill="1"/>
    <xf numFmtId="0" fontId="5" fillId="5" borderId="0" xfId="1" applyFont="1" applyFill="1" applyAlignment="1">
      <alignment horizontal="left" vertical="center" wrapText="1"/>
    </xf>
    <xf numFmtId="0" fontId="8" fillId="5" borderId="0" xfId="1" applyFont="1" applyFill="1" applyAlignment="1">
      <alignment horizontal="left" vertical="center" wrapText="1"/>
    </xf>
    <xf numFmtId="0" fontId="2" fillId="5" borderId="0" xfId="1" applyFont="1" applyFill="1" applyAlignment="1">
      <alignment vertical="center" wrapText="1"/>
    </xf>
    <xf numFmtId="0" fontId="2" fillId="5" borderId="0" xfId="1" applyFont="1" applyFill="1" applyAlignment="1">
      <alignment vertical="center"/>
    </xf>
    <xf numFmtId="0" fontId="1" fillId="5" borderId="0" xfId="1" applyFill="1"/>
    <xf numFmtId="0" fontId="5" fillId="5" borderId="0" xfId="1" applyFont="1" applyFill="1" applyAlignment="1">
      <alignment vertical="center"/>
    </xf>
    <xf numFmtId="0" fontId="5" fillId="5" borderId="0" xfId="1" applyFont="1" applyFill="1"/>
    <xf numFmtId="0" fontId="1" fillId="0" borderId="0" xfId="1" applyBorder="1"/>
    <xf numFmtId="0" fontId="2" fillId="0" borderId="0" xfId="1" applyFont="1"/>
    <xf numFmtId="0" fontId="2" fillId="0" borderId="0" xfId="1" applyFont="1" applyAlignment="1">
      <alignment vertical="center"/>
    </xf>
    <xf numFmtId="0" fontId="2" fillId="0" borderId="0" xfId="1" applyFont="1" applyAlignment="1">
      <alignment vertical="center" wrapText="1"/>
    </xf>
    <xf numFmtId="0" fontId="2" fillId="4" borderId="0" xfId="1" applyFont="1" applyFill="1" applyAlignment="1">
      <alignment vertical="center" wrapText="1"/>
    </xf>
    <xf numFmtId="0" fontId="4" fillId="3" borderId="1" xfId="1" applyFont="1" applyFill="1" applyBorder="1" applyAlignment="1">
      <alignment vertical="center" wrapText="1"/>
    </xf>
    <xf numFmtId="0" fontId="5" fillId="0" borderId="0" xfId="1" applyFont="1" applyAlignment="1">
      <alignment vertical="center" wrapText="1"/>
    </xf>
    <xf numFmtId="0" fontId="11" fillId="0" borderId="0" xfId="1" applyFont="1" applyBorder="1"/>
    <xf numFmtId="0" fontId="2" fillId="0" borderId="0" xfId="1" applyFont="1" applyBorder="1"/>
    <xf numFmtId="0" fontId="5" fillId="5" borderId="0" xfId="1" applyFont="1" applyFill="1" applyAlignment="1">
      <alignment horizontal="left" vertical="center" wrapText="1"/>
    </xf>
    <xf numFmtId="0" fontId="2" fillId="0" borderId="0" xfId="1" applyFont="1" applyBorder="1" applyAlignment="1">
      <alignment horizontal="center"/>
    </xf>
    <xf numFmtId="0" fontId="1" fillId="0" borderId="4" xfId="1" applyBorder="1"/>
    <xf numFmtId="0" fontId="2" fillId="2" borderId="0" xfId="1" applyFont="1" applyFill="1" applyAlignment="1">
      <alignment wrapText="1"/>
    </xf>
    <xf numFmtId="0" fontId="6" fillId="0" borderId="0" xfId="1" applyFont="1" applyAlignment="1">
      <alignment vertical="center" wrapText="1"/>
    </xf>
    <xf numFmtId="0" fontId="1" fillId="0" borderId="0" xfId="1" applyAlignment="1">
      <alignment wrapText="1"/>
    </xf>
    <xf numFmtId="0" fontId="2" fillId="0" borderId="0" xfId="1" applyFont="1" applyAlignment="1">
      <alignment horizontal="left" wrapText="1"/>
    </xf>
    <xf numFmtId="0" fontId="2" fillId="0" borderId="0" xfId="1" applyFont="1" applyAlignment="1">
      <alignment wrapText="1"/>
    </xf>
    <xf numFmtId="0" fontId="1" fillId="0" borderId="4" xfId="1" applyBorder="1" applyAlignment="1">
      <alignment wrapText="1"/>
    </xf>
    <xf numFmtId="0" fontId="1" fillId="0" borderId="0" xfId="1" applyBorder="1" applyAlignment="1">
      <alignment wrapText="1"/>
    </xf>
    <xf numFmtId="0" fontId="2" fillId="0" borderId="0" xfId="1" applyFont="1" applyBorder="1" applyAlignment="1">
      <alignment wrapText="1"/>
    </xf>
    <xf numFmtId="0" fontId="4" fillId="3" borderId="1" xfId="1" applyFont="1" applyFill="1" applyBorder="1" applyAlignment="1">
      <alignment wrapText="1"/>
    </xf>
    <xf numFmtId="0" fontId="4" fillId="5" borderId="0" xfId="1" applyFont="1" applyFill="1" applyAlignment="1">
      <alignment wrapText="1"/>
    </xf>
    <xf numFmtId="0" fontId="0" fillId="0" borderId="0" xfId="0" applyAlignment="1">
      <alignment wrapText="1"/>
    </xf>
    <xf numFmtId="0" fontId="2" fillId="0" borderId="7" xfId="1" applyFont="1" applyBorder="1" applyAlignment="1">
      <alignment vertical="top"/>
    </xf>
    <xf numFmtId="0" fontId="2" fillId="0" borderId="7" xfId="1" applyFont="1" applyBorder="1" applyAlignment="1"/>
    <xf numFmtId="0" fontId="2" fillId="0" borderId="8" xfId="1" applyFont="1" applyBorder="1" applyAlignment="1"/>
    <xf numFmtId="0" fontId="2" fillId="0" borderId="8" xfId="1" applyFont="1" applyBorder="1" applyAlignment="1">
      <alignment vertical="top"/>
    </xf>
    <xf numFmtId="0" fontId="6" fillId="5" borderId="0" xfId="1" applyFont="1" applyFill="1" applyAlignment="1">
      <alignment horizontal="center" vertical="center"/>
    </xf>
    <xf numFmtId="2" fontId="2" fillId="0" borderId="4" xfId="1" applyNumberFormat="1" applyFont="1" applyFill="1" applyBorder="1" applyAlignment="1" applyProtection="1">
      <alignment horizontal="center" vertical="center"/>
    </xf>
    <xf numFmtId="1" fontId="2" fillId="0" borderId="2" xfId="2" applyNumberFormat="1" applyFont="1" applyFill="1" applyBorder="1" applyAlignment="1" applyProtection="1">
      <alignment horizontal="center" vertical="center"/>
    </xf>
    <xf numFmtId="1" fontId="2" fillId="0" borderId="2" xfId="1" applyNumberFormat="1" applyFont="1" applyFill="1" applyBorder="1" applyAlignment="1" applyProtection="1">
      <alignment horizontal="center" vertical="center"/>
    </xf>
    <xf numFmtId="1" fontId="2" fillId="0" borderId="4" xfId="1" applyNumberFormat="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20" fillId="0" borderId="0" xfId="1" applyFont="1" applyAlignment="1">
      <alignment vertical="center"/>
    </xf>
    <xf numFmtId="2" fontId="2" fillId="6" borderId="2" xfId="1" applyNumberFormat="1" applyFont="1" applyFill="1" applyBorder="1" applyAlignment="1" applyProtection="1">
      <alignment horizontal="center" vertical="center"/>
      <protection locked="0"/>
    </xf>
    <xf numFmtId="2" fontId="2" fillId="6" borderId="4" xfId="1" applyNumberFormat="1" applyFont="1" applyFill="1" applyBorder="1" applyAlignment="1" applyProtection="1">
      <alignment horizontal="center" vertical="center"/>
      <protection locked="0"/>
    </xf>
    <xf numFmtId="0" fontId="9" fillId="4" borderId="0" xfId="1" applyFont="1" applyFill="1" applyAlignment="1">
      <alignment horizontal="center" vertical="center"/>
    </xf>
    <xf numFmtId="0" fontId="2" fillId="2" borderId="4" xfId="1" applyFont="1" applyFill="1" applyBorder="1" applyAlignment="1" applyProtection="1">
      <alignment horizontal="left" vertical="center" wrapText="1"/>
      <protection locked="0"/>
    </xf>
    <xf numFmtId="0" fontId="2" fillId="0" borderId="0" xfId="1" applyFont="1" applyAlignment="1">
      <alignment vertical="top" wrapText="1"/>
    </xf>
    <xf numFmtId="0" fontId="6" fillId="5" borderId="0" xfId="1" applyFont="1" applyFill="1"/>
    <xf numFmtId="0" fontId="5" fillId="5" borderId="0" xfId="1" applyFont="1" applyFill="1" applyAlignment="1">
      <alignment horizontal="left" vertical="center" wrapText="1"/>
    </xf>
    <xf numFmtId="0" fontId="2" fillId="6" borderId="4" xfId="1" applyFont="1" applyFill="1" applyBorder="1" applyAlignment="1" applyProtection="1">
      <alignment horizontal="left" vertical="center"/>
      <protection locked="0"/>
    </xf>
    <xf numFmtId="0" fontId="2" fillId="2" borderId="4" xfId="1" applyFont="1" applyFill="1" applyBorder="1" applyAlignment="1" applyProtection="1">
      <alignment horizontal="left" vertical="center"/>
      <protection locked="0"/>
    </xf>
    <xf numFmtId="0" fontId="1" fillId="0" borderId="4" xfId="1" applyBorder="1" applyAlignment="1" applyProtection="1">
      <alignment vertical="center"/>
      <protection locked="0"/>
    </xf>
    <xf numFmtId="0" fontId="4" fillId="3" borderId="1" xfId="1" applyFont="1" applyFill="1" applyBorder="1" applyAlignment="1">
      <alignment horizontal="left" vertical="center" wrapText="1"/>
    </xf>
    <xf numFmtId="0" fontId="4" fillId="3" borderId="2" xfId="1" applyFont="1" applyFill="1" applyBorder="1" applyAlignment="1">
      <alignment horizontal="left" vertical="center" wrapText="1"/>
    </xf>
    <xf numFmtId="0" fontId="4" fillId="3" borderId="3" xfId="1" applyFont="1" applyFill="1" applyBorder="1" applyAlignment="1">
      <alignment horizontal="left" vertical="center" wrapText="1"/>
    </xf>
    <xf numFmtId="0" fontId="6" fillId="5" borderId="0" xfId="1" applyFont="1" applyFill="1" applyAlignment="1">
      <alignment horizontal="center" vertical="center"/>
    </xf>
    <xf numFmtId="4" fontId="2" fillId="2" borderId="5" xfId="1" applyNumberFormat="1" applyFont="1" applyFill="1" applyBorder="1" applyAlignment="1" applyProtection="1">
      <alignment horizontal="left" vertical="top" wrapText="1"/>
      <protection locked="0"/>
    </xf>
    <xf numFmtId="4" fontId="2" fillId="2" borderId="4" xfId="1" applyNumberFormat="1" applyFont="1" applyFill="1" applyBorder="1" applyAlignment="1" applyProtection="1">
      <alignment horizontal="left" vertical="top" wrapText="1"/>
      <protection locked="0"/>
    </xf>
    <xf numFmtId="4" fontId="2" fillId="2" borderId="6" xfId="1" applyNumberFormat="1" applyFont="1" applyFill="1" applyBorder="1" applyAlignment="1" applyProtection="1">
      <alignment horizontal="left" vertical="top" wrapText="1"/>
      <protection locked="0"/>
    </xf>
    <xf numFmtId="4" fontId="2" fillId="2" borderId="2" xfId="1" applyNumberFormat="1" applyFont="1" applyFill="1" applyBorder="1" applyAlignment="1" applyProtection="1">
      <alignment horizontal="left" vertical="top" wrapText="1"/>
      <protection locked="0"/>
    </xf>
    <xf numFmtId="0" fontId="3" fillId="4" borderId="0" xfId="1" applyFont="1" applyFill="1" applyAlignment="1">
      <alignment horizontal="center"/>
    </xf>
    <xf numFmtId="164" fontId="2" fillId="2" borderId="2" xfId="1" applyNumberFormat="1" applyFont="1" applyFill="1" applyBorder="1" applyAlignment="1" applyProtection="1">
      <alignment horizontal="left" vertical="center" wrapText="1"/>
      <protection locked="0"/>
    </xf>
    <xf numFmtId="0" fontId="13" fillId="0" borderId="4" xfId="1" applyFont="1" applyBorder="1" applyAlignment="1" applyProtection="1">
      <alignment vertical="center"/>
      <protection locked="0"/>
    </xf>
    <xf numFmtId="0" fontId="16" fillId="4" borderId="0" xfId="1" applyFont="1" applyFill="1" applyAlignment="1">
      <alignment horizontal="center"/>
    </xf>
    <xf numFmtId="0" fontId="21" fillId="0" borderId="0" xfId="1" applyFont="1" applyAlignment="1">
      <alignment horizontal="center" vertical="center"/>
    </xf>
    <xf numFmtId="164" fontId="2" fillId="2" borderId="2" xfId="1" applyNumberFormat="1" applyFont="1" applyFill="1" applyBorder="1" applyAlignment="1" applyProtection="1">
      <alignment horizontal="center" vertical="center" wrapText="1"/>
      <protection locked="0"/>
    </xf>
    <xf numFmtId="0" fontId="2" fillId="0" borderId="0" xfId="1" applyFont="1" applyFill="1"/>
  </cellXfs>
  <cellStyles count="3">
    <cellStyle name="Normal" xfId="0" builtinId="0"/>
    <cellStyle name="Normal 2" xfId="1"/>
    <cellStyle name="Normal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885825</xdr:colOff>
      <xdr:row>66</xdr:row>
      <xdr:rowOff>9525</xdr:rowOff>
    </xdr:from>
    <xdr:to>
      <xdr:col>4</xdr:col>
      <xdr:colOff>238125</xdr:colOff>
      <xdr:row>79</xdr:row>
      <xdr:rowOff>180975</xdr:rowOff>
    </xdr:to>
    <xdr:pic>
      <xdr:nvPicPr>
        <xdr:cNvPr id="2" name="Picture 4" descr="Picture2.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24288750"/>
          <a:ext cx="9220200" cy="278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abSelected="1" zoomScaleNormal="100" workbookViewId="0">
      <selection activeCell="B21" sqref="B21"/>
    </sheetView>
  </sheetViews>
  <sheetFormatPr defaultRowHeight="15" x14ac:dyDescent="0.25"/>
  <cols>
    <col min="1" max="1" width="50.28515625" style="75" customWidth="1"/>
    <col min="2" max="2" width="18.28515625" customWidth="1"/>
    <col min="3" max="3" width="15.85546875" customWidth="1"/>
    <col min="4" max="4" width="63.5703125" customWidth="1"/>
    <col min="5" max="5" width="15.140625" customWidth="1"/>
  </cols>
  <sheetData>
    <row r="1" spans="1:5" ht="16.5" x14ac:dyDescent="0.25">
      <c r="A1" s="65" t="s">
        <v>0</v>
      </c>
      <c r="B1" s="10"/>
      <c r="C1" s="11"/>
      <c r="D1" s="17"/>
      <c r="E1" s="48"/>
    </row>
    <row r="2" spans="1:5" ht="18" x14ac:dyDescent="0.25">
      <c r="A2" s="105" t="s">
        <v>1</v>
      </c>
      <c r="B2" s="105"/>
      <c r="C2" s="105"/>
      <c r="D2" s="105"/>
      <c r="E2" s="48"/>
    </row>
    <row r="3" spans="1:5" ht="23.25" x14ac:dyDescent="0.25">
      <c r="A3" s="89" t="s">
        <v>71</v>
      </c>
      <c r="B3" s="89"/>
      <c r="C3" s="89"/>
      <c r="D3" s="89"/>
      <c r="E3" s="48"/>
    </row>
    <row r="4" spans="1:5" ht="18" x14ac:dyDescent="0.25">
      <c r="A4" s="108" t="s">
        <v>2</v>
      </c>
      <c r="B4" s="108"/>
      <c r="C4" s="108"/>
      <c r="D4" s="108"/>
      <c r="E4" s="48"/>
    </row>
    <row r="5" spans="1:5" ht="16.5" x14ac:dyDescent="0.25">
      <c r="A5" s="57"/>
      <c r="B5" s="10"/>
      <c r="C5" s="11"/>
      <c r="D5" s="17"/>
      <c r="E5" s="48"/>
    </row>
    <row r="6" spans="1:5" ht="18" x14ac:dyDescent="0.25">
      <c r="A6" s="58" t="s">
        <v>3</v>
      </c>
      <c r="B6" s="12"/>
      <c r="C6" s="13"/>
      <c r="D6" s="18"/>
      <c r="E6" s="48"/>
    </row>
    <row r="7" spans="1:5" ht="17.25" x14ac:dyDescent="0.25">
      <c r="A7" s="59" t="s">
        <v>4</v>
      </c>
      <c r="B7" s="90"/>
      <c r="C7" s="90"/>
      <c r="D7" s="90"/>
      <c r="E7" s="48"/>
    </row>
    <row r="8" spans="1:5" ht="17.25" x14ac:dyDescent="0.25">
      <c r="A8" s="59" t="s">
        <v>5</v>
      </c>
      <c r="B8" s="90"/>
      <c r="C8" s="90"/>
      <c r="D8" s="90"/>
      <c r="E8" s="48"/>
    </row>
    <row r="9" spans="1:5" ht="17.25" x14ac:dyDescent="0.25">
      <c r="A9" s="59" t="s">
        <v>6</v>
      </c>
      <c r="B9" s="16"/>
      <c r="C9" s="16"/>
      <c r="D9" s="19"/>
      <c r="E9" s="48"/>
    </row>
    <row r="10" spans="1:5" ht="17.25" x14ac:dyDescent="0.25">
      <c r="A10" s="59" t="s">
        <v>7</v>
      </c>
      <c r="B10" s="106"/>
      <c r="C10" s="106"/>
      <c r="D10" s="106"/>
      <c r="E10" s="48"/>
    </row>
    <row r="11" spans="1:5" ht="30" x14ac:dyDescent="0.25">
      <c r="A11" s="59" t="s">
        <v>93</v>
      </c>
      <c r="B11" s="90"/>
      <c r="C11" s="90"/>
      <c r="D11" s="90"/>
      <c r="E11" s="48"/>
    </row>
    <row r="12" spans="1:5" ht="16.5" x14ac:dyDescent="0.25">
      <c r="A12" s="56"/>
      <c r="B12" s="24"/>
      <c r="C12" s="25"/>
      <c r="D12" s="26"/>
      <c r="E12" s="48"/>
    </row>
    <row r="13" spans="1:5" ht="18" x14ac:dyDescent="0.25">
      <c r="A13" s="97" t="s">
        <v>8</v>
      </c>
      <c r="B13" s="98"/>
      <c r="C13" s="98"/>
      <c r="D13" s="99"/>
      <c r="E13" s="48"/>
    </row>
    <row r="14" spans="1:5" ht="15.75" x14ac:dyDescent="0.25">
      <c r="A14" s="56" t="s">
        <v>9</v>
      </c>
      <c r="B14" s="95"/>
      <c r="C14" s="96"/>
      <c r="D14" s="96"/>
      <c r="E14" s="49"/>
    </row>
    <row r="15" spans="1:5" ht="15.75" x14ac:dyDescent="0.25">
      <c r="A15" s="56" t="s">
        <v>10</v>
      </c>
      <c r="B15" s="95"/>
      <c r="C15" s="96"/>
      <c r="D15" s="96"/>
      <c r="E15" s="49"/>
    </row>
    <row r="16" spans="1:5" ht="15.75" x14ac:dyDescent="0.25">
      <c r="A16" s="56" t="s">
        <v>11</v>
      </c>
      <c r="B16" s="95"/>
      <c r="C16" s="96"/>
      <c r="D16" s="96"/>
      <c r="E16" s="49"/>
    </row>
    <row r="17" spans="1:5" ht="35.25" customHeight="1" x14ac:dyDescent="0.25">
      <c r="A17" s="56" t="s">
        <v>12</v>
      </c>
      <c r="B17" s="106"/>
      <c r="C17" s="106"/>
      <c r="D17" s="106"/>
      <c r="E17" s="49"/>
    </row>
    <row r="18" spans="1:5" ht="17.25" x14ac:dyDescent="0.25">
      <c r="A18" s="56"/>
      <c r="B18" s="28"/>
      <c r="C18" s="29"/>
      <c r="D18" s="30"/>
      <c r="E18" s="49"/>
    </row>
    <row r="19" spans="1:5" ht="37.5" customHeight="1" x14ac:dyDescent="0.25">
      <c r="A19" s="66" t="s">
        <v>13</v>
      </c>
      <c r="B19" s="109" t="str">
        <f>IF($B$15="A BMP","Do not complete this section","")</f>
        <v/>
      </c>
      <c r="C19" s="109"/>
      <c r="D19" s="109"/>
      <c r="E19" s="49"/>
    </row>
    <row r="20" spans="1:5" ht="28.5" x14ac:dyDescent="0.25">
      <c r="A20" s="56" t="s">
        <v>72</v>
      </c>
      <c r="B20" s="32"/>
      <c r="C20" s="3" t="s">
        <v>14</v>
      </c>
      <c r="E20" s="49"/>
    </row>
    <row r="21" spans="1:5" ht="28.5" x14ac:dyDescent="0.25">
      <c r="A21" s="56" t="s">
        <v>73</v>
      </c>
      <c r="B21" s="34"/>
      <c r="C21" s="3" t="s">
        <v>14</v>
      </c>
      <c r="D21" s="33" t="s">
        <v>15</v>
      </c>
      <c r="E21" s="49"/>
    </row>
    <row r="22" spans="1:5" ht="15.75" x14ac:dyDescent="0.25">
      <c r="A22" s="56" t="s">
        <v>16</v>
      </c>
      <c r="B22" s="81" t="str">
        <f>IF(B21="","",B21*100/B20)</f>
        <v/>
      </c>
      <c r="C22" s="3" t="s">
        <v>17</v>
      </c>
      <c r="D22" s="33" t="s">
        <v>15</v>
      </c>
      <c r="E22" s="49"/>
    </row>
    <row r="23" spans="1:5" ht="15.75" x14ac:dyDescent="0.25">
      <c r="A23" s="56" t="s">
        <v>94</v>
      </c>
      <c r="B23" s="87"/>
      <c r="C23" s="3" t="s">
        <v>18</v>
      </c>
      <c r="D23" s="33" t="s">
        <v>15</v>
      </c>
      <c r="E23" s="49"/>
    </row>
    <row r="24" spans="1:5" ht="15.75" x14ac:dyDescent="0.25">
      <c r="A24" s="56" t="s">
        <v>95</v>
      </c>
      <c r="B24" s="88"/>
      <c r="C24" s="3" t="s">
        <v>18</v>
      </c>
      <c r="D24" s="33" t="s">
        <v>15</v>
      </c>
      <c r="E24" s="49"/>
    </row>
    <row r="25" spans="1:5" ht="15.75" x14ac:dyDescent="0.25">
      <c r="A25" s="56" t="s">
        <v>74</v>
      </c>
      <c r="B25" s="31"/>
      <c r="C25" s="3" t="s">
        <v>18</v>
      </c>
      <c r="D25" s="33" t="s">
        <v>15</v>
      </c>
      <c r="E25" s="49"/>
    </row>
    <row r="26" spans="1:5" ht="15.75" x14ac:dyDescent="0.25">
      <c r="A26" s="56" t="s">
        <v>19</v>
      </c>
      <c r="B26" s="31"/>
      <c r="C26" s="36"/>
      <c r="D26" s="33" t="s">
        <v>15</v>
      </c>
      <c r="E26" s="49"/>
    </row>
    <row r="27" spans="1:5" ht="36" customHeight="1" x14ac:dyDescent="0.25">
      <c r="A27" s="56" t="s">
        <v>96</v>
      </c>
      <c r="B27" s="106"/>
      <c r="C27" s="106"/>
      <c r="D27" s="106"/>
      <c r="E27" s="49"/>
    </row>
    <row r="28" spans="1:5" ht="17.25" x14ac:dyDescent="0.25">
      <c r="A28" s="56"/>
      <c r="B28" s="14"/>
      <c r="C28" s="6"/>
      <c r="D28" s="20"/>
      <c r="E28" s="49"/>
    </row>
    <row r="29" spans="1:5" ht="19.5" x14ac:dyDescent="0.25">
      <c r="A29" s="66" t="s">
        <v>20</v>
      </c>
      <c r="B29" s="109" t="str">
        <f>IF($B$15="The drainage area","Do not complete this section","")</f>
        <v/>
      </c>
      <c r="C29" s="109"/>
      <c r="D29" s="109"/>
      <c r="E29" s="49"/>
    </row>
    <row r="30" spans="1:5" ht="15.75" x14ac:dyDescent="0.25">
      <c r="A30" s="56" t="s">
        <v>21</v>
      </c>
      <c r="B30" s="95"/>
      <c r="C30" s="107"/>
      <c r="D30" s="107"/>
      <c r="E30" s="50"/>
    </row>
    <row r="31" spans="1:5" ht="15.75" x14ac:dyDescent="0.25">
      <c r="A31" s="56" t="s">
        <v>77</v>
      </c>
      <c r="B31" s="42"/>
      <c r="C31" s="3" t="s">
        <v>18</v>
      </c>
      <c r="D31" s="33"/>
      <c r="E31" s="50"/>
    </row>
    <row r="32" spans="1:5" ht="15.75" x14ac:dyDescent="0.25">
      <c r="A32" s="56" t="s">
        <v>22</v>
      </c>
      <c r="B32" s="82" t="str">
        <f>IF($B$16="","",IF($B$16="Pick one:","",IF($B$16="Other: Explained below","",IF($B$16="Protected riparian buffer (slope &lt; 5%)",2,IF($B$16="Engineered filter strip (graded &amp; sodded, slope &lt; 8%)",10,IF($B$16="Wooded stormwater setback (slope &lt; 5%)",2,IF($B$16="Herbaceous stormwater setback (slope &lt; 5%)",10,5)))))))</f>
        <v/>
      </c>
      <c r="C32" s="3" t="s">
        <v>18</v>
      </c>
      <c r="D32" s="33" t="s">
        <v>23</v>
      </c>
      <c r="E32" s="50"/>
    </row>
    <row r="33" spans="1:5" ht="130.5" x14ac:dyDescent="0.25">
      <c r="A33" s="56" t="s">
        <v>78</v>
      </c>
      <c r="B33" s="42"/>
      <c r="C33" s="3" t="s">
        <v>18</v>
      </c>
      <c r="D33" s="33" t="s">
        <v>15</v>
      </c>
      <c r="E33" s="50"/>
    </row>
    <row r="34" spans="1:5" ht="15.75" x14ac:dyDescent="0.25">
      <c r="A34" s="56" t="s">
        <v>19</v>
      </c>
      <c r="B34" s="31"/>
      <c r="C34" s="36"/>
      <c r="D34" s="33" t="str">
        <f>IF(B34="","",IF(B34="Yes","",IF(B31&lt;=B33,"","A bypass is required")))</f>
        <v/>
      </c>
      <c r="E34" s="49"/>
    </row>
    <row r="35" spans="1:5" ht="45" customHeight="1" x14ac:dyDescent="0.25">
      <c r="A35" s="56" t="s">
        <v>96</v>
      </c>
      <c r="B35" s="106" t="s">
        <v>23</v>
      </c>
      <c r="C35" s="106"/>
      <c r="D35" s="106"/>
      <c r="E35" s="49"/>
    </row>
    <row r="36" spans="1:5" ht="45" customHeight="1" x14ac:dyDescent="0.25">
      <c r="A36" s="56" t="s">
        <v>100</v>
      </c>
      <c r="B36" s="110"/>
      <c r="C36" s="110"/>
      <c r="D36" s="110"/>
      <c r="E36" s="49"/>
    </row>
    <row r="37" spans="1:5" x14ac:dyDescent="0.25">
      <c r="A37" s="67"/>
      <c r="B37" s="1"/>
      <c r="C37" s="1"/>
      <c r="D37" s="1"/>
      <c r="E37" s="50"/>
    </row>
    <row r="38" spans="1:5" ht="17.25" x14ac:dyDescent="0.25">
      <c r="A38" s="66" t="s">
        <v>24</v>
      </c>
      <c r="B38" s="4"/>
      <c r="C38" s="5"/>
      <c r="D38" s="22"/>
      <c r="E38" s="49"/>
    </row>
    <row r="39" spans="1:5" ht="41.25" x14ac:dyDescent="0.25">
      <c r="A39" s="56" t="s">
        <v>79</v>
      </c>
      <c r="B39" s="32"/>
      <c r="C39" s="37" t="s">
        <v>25</v>
      </c>
      <c r="D39" s="21" t="str">
        <f>IF($B$15="","",IF($B$15="A BMP","No forebay required",IF(B39&lt;B21*0.002,"Forebay is undersized","Forebay is adequately sized")))</f>
        <v/>
      </c>
      <c r="E39" s="49"/>
    </row>
    <row r="40" spans="1:5" ht="28.5" x14ac:dyDescent="0.25">
      <c r="A40" s="56" t="s">
        <v>80</v>
      </c>
      <c r="B40" s="32"/>
      <c r="C40" s="37" t="s">
        <v>26</v>
      </c>
      <c r="D40" s="21"/>
      <c r="E40" s="49"/>
    </row>
    <row r="41" spans="1:5" ht="28.5" x14ac:dyDescent="0.25">
      <c r="A41" s="56" t="s">
        <v>81</v>
      </c>
      <c r="B41" s="32"/>
      <c r="C41" s="37" t="s">
        <v>26</v>
      </c>
      <c r="D41" s="21" t="str">
        <f>IF(B41="","",IF(B41&lt;6,"Too shallow",IF(B41&gt;12,"Too deep","Depth is appropriate")))</f>
        <v/>
      </c>
      <c r="E41" s="49"/>
    </row>
    <row r="42" spans="1:5" ht="28.5" x14ac:dyDescent="0.25">
      <c r="A42" s="56" t="s">
        <v>82</v>
      </c>
      <c r="B42" s="83" t="str">
        <f>IF($B$16="","",IF($B$16="Pick one:","",IF($B$16="Other: Explained below","",IF($B$16="Protected riparian buffer (slope &lt; 5%)",50,IF($B$16="Engineered filter strip (graded &amp; sodded, slope &lt; 8%)",10,IF($B$16="Wooded stormwater setback (slope &lt; 5%)",50,IF($B$16="Herbaceous stormwater setback (slope &lt; 5%)",10,20)))))))</f>
        <v/>
      </c>
      <c r="C42" s="37" t="s">
        <v>27</v>
      </c>
      <c r="D42" s="23"/>
      <c r="E42" s="49"/>
    </row>
    <row r="43" spans="1:5" ht="28.5" x14ac:dyDescent="0.25">
      <c r="A43" s="56" t="s">
        <v>97</v>
      </c>
      <c r="B43" s="84" t="str">
        <f>IF(B42="","",B25*B42+B33*B42)</f>
        <v/>
      </c>
      <c r="C43" s="37" t="s">
        <v>28</v>
      </c>
      <c r="D43" s="86" t="str">
        <f>IF(B43="","",IF(B43&gt;100,"The flow is too high for a 100-foot level spreader",IF(B43&lt;10,"Ten feet is the minimum level spread length.","")))</f>
        <v/>
      </c>
      <c r="E43" s="49"/>
    </row>
    <row r="44" spans="1:5" ht="16.5" x14ac:dyDescent="0.25">
      <c r="A44" s="56" t="s">
        <v>29</v>
      </c>
      <c r="B44" s="32"/>
      <c r="C44" s="37" t="s">
        <v>28</v>
      </c>
      <c r="D44" s="23" t="str">
        <f>IF(B44="","",IF(B44&lt;B43,"Level spreader is too short",IF(B44&lt;10,"Minimum 10-foot length required",IF(B44&gt;100,"Maximum 100-foot length",""))))</f>
        <v/>
      </c>
      <c r="E44" s="49"/>
    </row>
    <row r="45" spans="1:5" ht="54" x14ac:dyDescent="0.25">
      <c r="A45" s="56" t="s">
        <v>83</v>
      </c>
      <c r="B45" s="32"/>
      <c r="C45" s="36" t="s">
        <v>28</v>
      </c>
      <c r="D45" s="15" t="str">
        <f>IF(B45="","",IF($B$16="Protected riparian buffer (slope &lt; 5%)",IF(B45&lt;50,"Width of VFS is not adequate",""),IF(B45&lt;30,"Width of VFS is not adequate","")))</f>
        <v/>
      </c>
      <c r="E45" s="49"/>
    </row>
    <row r="46" spans="1:5" ht="16.5" x14ac:dyDescent="0.25">
      <c r="A46" s="56" t="s">
        <v>30</v>
      </c>
      <c r="B46" s="35"/>
      <c r="C46" s="36" t="s">
        <v>31</v>
      </c>
      <c r="D46" s="15"/>
      <c r="E46" s="49"/>
    </row>
    <row r="47" spans="1:5" ht="24" customHeight="1" x14ac:dyDescent="0.25">
      <c r="A47" s="56" t="s">
        <v>32</v>
      </c>
      <c r="B47" s="35"/>
      <c r="C47" s="36" t="s">
        <v>31</v>
      </c>
      <c r="D47" s="15" t="s">
        <v>23</v>
      </c>
      <c r="E47" s="49"/>
    </row>
    <row r="48" spans="1:5" ht="54" x14ac:dyDescent="0.25">
      <c r="A48" s="56" t="s">
        <v>84</v>
      </c>
      <c r="B48" s="38" t="str">
        <f>IF(B47="","",(B46-B47)*100/B45)</f>
        <v/>
      </c>
      <c r="C48" s="36" t="s">
        <v>17</v>
      </c>
      <c r="D48" s="15" t="str">
        <f>IF(B48="","",IF(B48&lt;=8,"","VFS is too steep"))</f>
        <v/>
      </c>
      <c r="E48" s="49"/>
    </row>
    <row r="49" spans="1:5" ht="28.5" x14ac:dyDescent="0.25">
      <c r="A49" s="56" t="s">
        <v>85</v>
      </c>
      <c r="B49" s="31"/>
      <c r="C49" s="36"/>
      <c r="D49" s="15" t="str">
        <f>IF(B49="","",IF(B49="Yes","Level spreader cannot be located upslope of a draw","OK"))</f>
        <v/>
      </c>
      <c r="E49" s="49"/>
    </row>
    <row r="50" spans="1:5" ht="66.75" x14ac:dyDescent="0.25">
      <c r="A50" s="56" t="s">
        <v>86</v>
      </c>
      <c r="B50" s="31"/>
      <c r="C50" s="36"/>
      <c r="D50" s="15"/>
      <c r="E50" s="49"/>
    </row>
    <row r="51" spans="1:5" ht="17.25" x14ac:dyDescent="0.25">
      <c r="A51" s="59"/>
      <c r="B51" s="14"/>
      <c r="C51" s="5"/>
      <c r="D51" s="22"/>
      <c r="E51" s="49"/>
    </row>
    <row r="52" spans="1:5" ht="17.25" x14ac:dyDescent="0.25">
      <c r="A52" s="66" t="s">
        <v>33</v>
      </c>
      <c r="B52" s="4"/>
      <c r="C52" s="5"/>
      <c r="D52" s="21"/>
      <c r="E52" s="51"/>
    </row>
    <row r="53" spans="1:5" ht="54" x14ac:dyDescent="0.25">
      <c r="A53" s="56" t="s">
        <v>98</v>
      </c>
      <c r="B53" s="31"/>
      <c r="C53" s="36"/>
      <c r="D53" s="39"/>
      <c r="E53" s="49"/>
    </row>
    <row r="54" spans="1:5" ht="41.25" x14ac:dyDescent="0.25">
      <c r="A54" s="56" t="s">
        <v>87</v>
      </c>
      <c r="B54" s="31"/>
      <c r="C54" s="36"/>
      <c r="D54" s="33" t="str">
        <f>IF(B54="","",IF(B54="Yes","Please provide plan details of flow splitter and supporting calculations",""))</f>
        <v/>
      </c>
      <c r="E54" s="49"/>
    </row>
    <row r="55" spans="1:5" ht="17.25" x14ac:dyDescent="0.25">
      <c r="A55" s="56" t="s">
        <v>34</v>
      </c>
      <c r="B55" s="85"/>
      <c r="C55" s="37"/>
      <c r="D55" s="33"/>
      <c r="E55" s="51"/>
    </row>
    <row r="56" spans="1:5" ht="17.25" x14ac:dyDescent="0.3">
      <c r="A56" s="68" t="s">
        <v>35</v>
      </c>
      <c r="B56" s="35"/>
      <c r="C56" s="2" t="s">
        <v>28</v>
      </c>
      <c r="D56" s="33"/>
      <c r="E56" s="52"/>
    </row>
    <row r="57" spans="1:5" ht="17.25" x14ac:dyDescent="0.3">
      <c r="A57" s="68" t="s">
        <v>36</v>
      </c>
      <c r="B57" s="35"/>
      <c r="C57" s="40" t="s">
        <v>28</v>
      </c>
      <c r="D57" s="33"/>
      <c r="E57" s="52"/>
    </row>
    <row r="58" spans="1:5" ht="17.25" x14ac:dyDescent="0.3">
      <c r="A58" s="68" t="s">
        <v>37</v>
      </c>
      <c r="B58" s="35"/>
      <c r="C58" s="40" t="s">
        <v>28</v>
      </c>
      <c r="D58" s="33"/>
      <c r="E58" s="52"/>
    </row>
    <row r="59" spans="1:5" ht="17.25" x14ac:dyDescent="0.3">
      <c r="A59" s="68" t="s">
        <v>38</v>
      </c>
      <c r="B59" s="35"/>
      <c r="C59" s="40" t="s">
        <v>28</v>
      </c>
      <c r="D59" s="33"/>
      <c r="E59" s="52"/>
    </row>
    <row r="60" spans="1:5" ht="17.25" x14ac:dyDescent="0.3">
      <c r="A60" s="68" t="s">
        <v>39</v>
      </c>
      <c r="B60" s="35"/>
      <c r="C60" s="40" t="s">
        <v>28</v>
      </c>
      <c r="D60" s="33" t="str">
        <f>IF(B60="","",IF(B60&lt;1,"Minimum 1-foot freeboard required","OK"))</f>
        <v/>
      </c>
      <c r="E60" s="52"/>
    </row>
    <row r="61" spans="1:5" ht="39.75" customHeight="1" x14ac:dyDescent="0.3">
      <c r="A61" s="69" t="s">
        <v>99</v>
      </c>
      <c r="B61" s="41"/>
      <c r="C61" s="2" t="s">
        <v>40</v>
      </c>
      <c r="D61" s="33" t="s">
        <v>15</v>
      </c>
      <c r="E61" s="52"/>
    </row>
    <row r="62" spans="1:5" ht="17.25" x14ac:dyDescent="0.3">
      <c r="A62" s="69" t="s">
        <v>41</v>
      </c>
      <c r="B62" s="94"/>
      <c r="C62" s="94"/>
      <c r="D62" s="94"/>
      <c r="E62" s="52"/>
    </row>
    <row r="63" spans="1:5" ht="54" x14ac:dyDescent="0.25">
      <c r="A63" s="56" t="s">
        <v>88</v>
      </c>
      <c r="B63" s="31"/>
      <c r="C63" s="36"/>
      <c r="D63" s="33" t="str">
        <f>IF(B63="","",IF(B63="Yes","Redesign bypass to discharge to dissipator pad outside wetland","OK"))</f>
        <v/>
      </c>
      <c r="E63" s="51"/>
    </row>
    <row r="64" spans="1:5" ht="41.25" x14ac:dyDescent="0.25">
      <c r="A64" s="56" t="s">
        <v>89</v>
      </c>
      <c r="B64" s="31"/>
      <c r="C64" s="36"/>
      <c r="D64" s="33" t="str">
        <f>IF(B64="","",IF(B64="No","Redesign channel so that it enters stream at an angle","OK"))</f>
        <v/>
      </c>
      <c r="E64" s="51"/>
    </row>
    <row r="65" spans="1:5" ht="42" customHeight="1" x14ac:dyDescent="0.25">
      <c r="A65" s="56" t="s">
        <v>12</v>
      </c>
      <c r="B65" s="106"/>
      <c r="C65" s="106"/>
      <c r="D65" s="106"/>
      <c r="E65" s="49"/>
    </row>
    <row r="66" spans="1:5" ht="15.75" x14ac:dyDescent="0.25">
      <c r="A66" s="67"/>
      <c r="B66" s="1"/>
      <c r="C66" s="1"/>
      <c r="D66" s="1"/>
      <c r="E66" s="45"/>
    </row>
    <row r="67" spans="1:5" ht="15.75" x14ac:dyDescent="0.25">
      <c r="A67" s="67"/>
      <c r="B67" s="1"/>
      <c r="C67" s="1"/>
      <c r="D67" s="1"/>
      <c r="E67" s="45"/>
    </row>
    <row r="68" spans="1:5" ht="15.75" x14ac:dyDescent="0.25">
      <c r="A68" s="67"/>
      <c r="B68" s="1"/>
      <c r="C68" s="1"/>
      <c r="D68" s="1"/>
      <c r="E68" s="45"/>
    </row>
    <row r="69" spans="1:5" ht="15.75" x14ac:dyDescent="0.25">
      <c r="A69" s="67"/>
      <c r="B69" s="1"/>
      <c r="C69" s="1"/>
      <c r="D69" s="1"/>
      <c r="E69" s="45"/>
    </row>
    <row r="70" spans="1:5" ht="15.75" x14ac:dyDescent="0.25">
      <c r="A70" s="70"/>
      <c r="B70" s="64"/>
      <c r="C70" s="64"/>
      <c r="D70" s="64"/>
      <c r="E70" s="45"/>
    </row>
    <row r="71" spans="1:5" ht="15.75" x14ac:dyDescent="0.25">
      <c r="A71" s="71"/>
      <c r="B71" s="53"/>
      <c r="C71" s="53"/>
      <c r="D71" s="53"/>
      <c r="E71" s="45"/>
    </row>
    <row r="72" spans="1:5" ht="16.5" x14ac:dyDescent="0.3">
      <c r="A72" s="72"/>
      <c r="B72" s="63"/>
      <c r="C72" s="61"/>
      <c r="D72" s="60"/>
      <c r="E72" s="45"/>
    </row>
    <row r="73" spans="1:5" ht="15.75" x14ac:dyDescent="0.25">
      <c r="A73" s="67"/>
      <c r="B73" s="1"/>
      <c r="C73" s="1"/>
      <c r="D73" s="1"/>
      <c r="E73" s="45"/>
    </row>
    <row r="74" spans="1:5" ht="15.75" x14ac:dyDescent="0.25">
      <c r="A74" s="67"/>
      <c r="B74" s="1"/>
      <c r="C74" s="1"/>
      <c r="D74" s="1"/>
      <c r="E74" s="45"/>
    </row>
    <row r="75" spans="1:5" ht="15.75" x14ac:dyDescent="0.25">
      <c r="A75" s="67"/>
      <c r="B75" s="1"/>
      <c r="C75" s="1"/>
      <c r="D75" s="1"/>
      <c r="E75" s="45"/>
    </row>
    <row r="76" spans="1:5" ht="15.75" x14ac:dyDescent="0.25">
      <c r="A76" s="67"/>
      <c r="B76" s="1"/>
      <c r="C76" s="1"/>
      <c r="D76" s="1"/>
      <c r="E76" s="45"/>
    </row>
    <row r="77" spans="1:5" ht="15.75" x14ac:dyDescent="0.25">
      <c r="A77" s="67"/>
      <c r="B77" s="1"/>
      <c r="C77" s="1"/>
      <c r="D77" s="1"/>
      <c r="E77" s="45"/>
    </row>
    <row r="78" spans="1:5" ht="15.75" x14ac:dyDescent="0.25">
      <c r="A78" s="67"/>
      <c r="B78" s="1"/>
      <c r="C78" s="1"/>
      <c r="D78" s="1"/>
      <c r="E78" s="45"/>
    </row>
    <row r="79" spans="1:5" ht="15.75" x14ac:dyDescent="0.25">
      <c r="A79" s="67"/>
      <c r="B79" s="1"/>
      <c r="C79" s="1"/>
      <c r="D79" s="1"/>
      <c r="E79" s="45"/>
    </row>
    <row r="80" spans="1:5" ht="15.75" x14ac:dyDescent="0.25">
      <c r="A80" s="67"/>
      <c r="B80" s="1"/>
      <c r="C80" s="1"/>
      <c r="D80" s="1"/>
      <c r="E80" s="45"/>
    </row>
    <row r="81" spans="1:5" ht="15.75" x14ac:dyDescent="0.25">
      <c r="A81" s="67"/>
      <c r="B81" s="1"/>
      <c r="C81" s="1"/>
      <c r="D81" s="1"/>
      <c r="E81" s="45"/>
    </row>
    <row r="82" spans="1:5" ht="18" x14ac:dyDescent="0.25">
      <c r="A82" s="73" t="s">
        <v>43</v>
      </c>
      <c r="B82" s="7"/>
      <c r="C82" s="9"/>
      <c r="D82" s="8"/>
      <c r="E82" s="45"/>
    </row>
    <row r="83" spans="1:5" ht="18" x14ac:dyDescent="0.25">
      <c r="A83" s="74"/>
      <c r="B83" s="43"/>
      <c r="C83" s="44"/>
      <c r="D83" s="43"/>
      <c r="E83" s="45"/>
    </row>
    <row r="84" spans="1:5" ht="60.75" customHeight="1" x14ac:dyDescent="0.25">
      <c r="A84" s="93" t="s">
        <v>44</v>
      </c>
      <c r="B84" s="93"/>
      <c r="C84" s="93"/>
      <c r="D84" s="93"/>
      <c r="E84" s="46"/>
    </row>
    <row r="85" spans="1:5" ht="17.25" x14ac:dyDescent="0.25">
      <c r="A85" s="62"/>
      <c r="B85" s="47"/>
      <c r="C85" s="47"/>
      <c r="D85" s="47"/>
      <c r="E85" s="45"/>
    </row>
    <row r="86" spans="1:5" ht="17.25" x14ac:dyDescent="0.3">
      <c r="A86" s="92" t="s">
        <v>45</v>
      </c>
      <c r="B86" s="92"/>
      <c r="C86" s="80" t="s">
        <v>46</v>
      </c>
      <c r="D86" s="100" t="s">
        <v>47</v>
      </c>
      <c r="E86" s="100"/>
    </row>
    <row r="87" spans="1:5" ht="159" customHeight="1" x14ac:dyDescent="0.25">
      <c r="A87" s="91" t="s">
        <v>90</v>
      </c>
      <c r="B87" s="91"/>
      <c r="C87" s="77"/>
      <c r="D87" s="101"/>
      <c r="E87" s="102"/>
    </row>
    <row r="88" spans="1:5" ht="55.5" customHeight="1" x14ac:dyDescent="0.25">
      <c r="A88" s="91" t="s">
        <v>91</v>
      </c>
      <c r="B88" s="91"/>
      <c r="C88" s="78"/>
      <c r="D88" s="103"/>
      <c r="E88" s="104"/>
    </row>
    <row r="89" spans="1:5" ht="86.25" customHeight="1" x14ac:dyDescent="0.25">
      <c r="A89" s="91" t="s">
        <v>48</v>
      </c>
      <c r="B89" s="91"/>
      <c r="C89" s="77"/>
      <c r="D89" s="103"/>
      <c r="E89" s="104"/>
    </row>
    <row r="90" spans="1:5" ht="36.75" customHeight="1" x14ac:dyDescent="0.25">
      <c r="A90" s="91" t="s">
        <v>49</v>
      </c>
      <c r="B90" s="91"/>
      <c r="C90" s="76"/>
      <c r="D90" s="103"/>
      <c r="E90" s="104"/>
    </row>
    <row r="91" spans="1:5" ht="35.25" customHeight="1" x14ac:dyDescent="0.25">
      <c r="A91" s="91" t="s">
        <v>50</v>
      </c>
      <c r="B91" s="91"/>
      <c r="C91" s="79"/>
      <c r="D91" s="103"/>
      <c r="E91" s="104"/>
    </row>
    <row r="92" spans="1:5" ht="35.25" customHeight="1" x14ac:dyDescent="0.25">
      <c r="A92" s="91" t="s">
        <v>51</v>
      </c>
      <c r="B92" s="91"/>
      <c r="C92" s="79"/>
      <c r="D92" s="103"/>
      <c r="E92" s="104"/>
    </row>
    <row r="93" spans="1:5" ht="16.5" customHeight="1" x14ac:dyDescent="0.25">
      <c r="A93" s="91" t="s">
        <v>52</v>
      </c>
      <c r="B93" s="91"/>
      <c r="C93" s="79"/>
      <c r="D93" s="103"/>
      <c r="E93" s="104"/>
    </row>
    <row r="94" spans="1:5" ht="48" customHeight="1" x14ac:dyDescent="0.25">
      <c r="A94" s="91" t="s">
        <v>92</v>
      </c>
      <c r="B94" s="91"/>
      <c r="C94" s="79"/>
      <c r="D94" s="103"/>
      <c r="E94" s="104"/>
    </row>
    <row r="95" spans="1:5" ht="16.5" x14ac:dyDescent="0.3">
      <c r="A95" s="67"/>
      <c r="B95" s="1"/>
      <c r="C95" s="1"/>
      <c r="D95" s="27"/>
      <c r="E95" s="1"/>
    </row>
    <row r="96" spans="1:5" ht="16.5" x14ac:dyDescent="0.3">
      <c r="A96" s="67"/>
      <c r="B96" s="1"/>
      <c r="C96" s="1"/>
      <c r="D96" s="27"/>
      <c r="E96" s="1"/>
    </row>
  </sheetData>
  <sheetProtection sheet="1" objects="1" scenarios="1"/>
  <mergeCells count="39">
    <mergeCell ref="B29:D29"/>
    <mergeCell ref="B36:D36"/>
    <mergeCell ref="D93:E93"/>
    <mergeCell ref="D92:E92"/>
    <mergeCell ref="D91:E91"/>
    <mergeCell ref="D90:E90"/>
    <mergeCell ref="D89:E89"/>
    <mergeCell ref="A2:D2"/>
    <mergeCell ref="A92:B92"/>
    <mergeCell ref="B27:D27"/>
    <mergeCell ref="B30:D30"/>
    <mergeCell ref="B11:D11"/>
    <mergeCell ref="A4:D4"/>
    <mergeCell ref="B8:D8"/>
    <mergeCell ref="B17:D17"/>
    <mergeCell ref="B35:D35"/>
    <mergeCell ref="B65:D65"/>
    <mergeCell ref="A88:B88"/>
    <mergeCell ref="A90:B90"/>
    <mergeCell ref="B10:D10"/>
    <mergeCell ref="B15:D15"/>
    <mergeCell ref="B16:D16"/>
    <mergeCell ref="B19:D19"/>
    <mergeCell ref="A3:D3"/>
    <mergeCell ref="B7:D7"/>
    <mergeCell ref="A91:B91"/>
    <mergeCell ref="A93:B93"/>
    <mergeCell ref="A94:B94"/>
    <mergeCell ref="A86:B86"/>
    <mergeCell ref="A84:D84"/>
    <mergeCell ref="A87:B87"/>
    <mergeCell ref="A89:B89"/>
    <mergeCell ref="B62:D62"/>
    <mergeCell ref="B14:D14"/>
    <mergeCell ref="A13:D13"/>
    <mergeCell ref="D86:E86"/>
    <mergeCell ref="D87:E87"/>
    <mergeCell ref="D88:E88"/>
    <mergeCell ref="D94:E94"/>
  </mergeCells>
  <pageMargins left="0.7" right="0.7" top="0.75" bottom="0.75" header="0.3" footer="0.3"/>
  <pageSetup scale="56"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Reference!$A$1:$A$6</xm:f>
          </x14:formula1>
          <xm:sqref>B14:D14</xm:sqref>
        </x14:dataValidation>
        <x14:dataValidation type="list" allowBlank="1" showInputMessage="1" showErrorMessage="1">
          <x14:formula1>
            <xm:f>Reference!$A$8:$A$10</xm:f>
          </x14:formula1>
          <xm:sqref>B15:D15</xm:sqref>
        </x14:dataValidation>
        <x14:dataValidation type="list" allowBlank="1" showInputMessage="1" showErrorMessage="1">
          <x14:formula1>
            <xm:f>Reference!$A$12:$A$18</xm:f>
          </x14:formula1>
          <xm:sqref>B16:D16</xm:sqref>
        </x14:dataValidation>
        <x14:dataValidation type="list" allowBlank="1" showInputMessage="1" showErrorMessage="1">
          <x14:formula1>
            <xm:f>Reference!$A$20:$A$26</xm:f>
          </x14:formula1>
          <xm:sqref>B30:D30</xm:sqref>
        </x14:dataValidation>
        <x14:dataValidation type="list" allowBlank="1" showInputMessage="1" showErrorMessage="1">
          <x14:formula1>
            <xm:f>Reference!$A$29:$A$33</xm:f>
          </x14:formula1>
          <xm:sqref>B62:D62</xm:sqref>
        </x14:dataValidation>
        <x14:dataValidation type="list" allowBlank="1" showInputMessage="1" showErrorMessage="1">
          <x14:formula1>
            <xm:f>Reference!$A$35:$A$36</xm:f>
          </x14:formula1>
          <xm:sqref>B26 B34 B49:B50 B53:B54 B63:B64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topLeftCell="A10" workbookViewId="0">
      <selection activeCell="A37" sqref="A37"/>
    </sheetView>
  </sheetViews>
  <sheetFormatPr defaultRowHeight="15" x14ac:dyDescent="0.25"/>
  <cols>
    <col min="1" max="1" width="66.28515625" customWidth="1"/>
  </cols>
  <sheetData>
    <row r="1" spans="1:1" ht="15.75" x14ac:dyDescent="0.25">
      <c r="A1" s="55" t="s">
        <v>42</v>
      </c>
    </row>
    <row r="2" spans="1:1" ht="15.75" x14ac:dyDescent="0.25">
      <c r="A2" s="55" t="s">
        <v>65</v>
      </c>
    </row>
    <row r="3" spans="1:1" ht="15.75" x14ac:dyDescent="0.25">
      <c r="A3" s="55" t="s">
        <v>66</v>
      </c>
    </row>
    <row r="4" spans="1:1" ht="15.75" x14ac:dyDescent="0.25">
      <c r="A4" s="55" t="s">
        <v>68</v>
      </c>
    </row>
    <row r="5" spans="1:1" ht="15.75" x14ac:dyDescent="0.25">
      <c r="A5" s="55" t="s">
        <v>67</v>
      </c>
    </row>
    <row r="6" spans="1:1" ht="15.75" x14ac:dyDescent="0.25">
      <c r="A6" s="54" t="s">
        <v>53</v>
      </c>
    </row>
    <row r="7" spans="1:1" ht="15.75" x14ac:dyDescent="0.25">
      <c r="A7" s="54"/>
    </row>
    <row r="8" spans="1:1" ht="15.75" x14ac:dyDescent="0.25">
      <c r="A8" s="54" t="s">
        <v>42</v>
      </c>
    </row>
    <row r="9" spans="1:1" ht="15.75" x14ac:dyDescent="0.25">
      <c r="A9" s="55" t="s">
        <v>54</v>
      </c>
    </row>
    <row r="10" spans="1:1" ht="15.75" x14ac:dyDescent="0.25">
      <c r="A10" s="55" t="s">
        <v>55</v>
      </c>
    </row>
    <row r="11" spans="1:1" ht="15.75" x14ac:dyDescent="0.25">
      <c r="A11" s="54"/>
    </row>
    <row r="12" spans="1:1" ht="15.75" x14ac:dyDescent="0.25">
      <c r="A12" s="54" t="s">
        <v>42</v>
      </c>
    </row>
    <row r="13" spans="1:1" ht="15.75" x14ac:dyDescent="0.25">
      <c r="A13" s="54" t="s">
        <v>56</v>
      </c>
    </row>
    <row r="14" spans="1:1" ht="15.75" x14ac:dyDescent="0.25">
      <c r="A14" s="54" t="s">
        <v>57</v>
      </c>
    </row>
    <row r="15" spans="1:1" ht="15.75" x14ac:dyDescent="0.25">
      <c r="A15" s="54" t="s">
        <v>58</v>
      </c>
    </row>
    <row r="16" spans="1:1" ht="15.75" x14ac:dyDescent="0.25">
      <c r="A16" s="54" t="s">
        <v>69</v>
      </c>
    </row>
    <row r="17" spans="1:1" ht="15.75" x14ac:dyDescent="0.25">
      <c r="A17" s="54" t="s">
        <v>70</v>
      </c>
    </row>
    <row r="18" spans="1:1" ht="15.75" x14ac:dyDescent="0.25">
      <c r="A18" s="54" t="s">
        <v>53</v>
      </c>
    </row>
    <row r="19" spans="1:1" ht="15.75" x14ac:dyDescent="0.25">
      <c r="A19" s="54"/>
    </row>
    <row r="20" spans="1:1" ht="15.75" x14ac:dyDescent="0.25">
      <c r="A20" s="54" t="s">
        <v>42</v>
      </c>
    </row>
    <row r="21" spans="1:1" ht="15.75" x14ac:dyDescent="0.25">
      <c r="A21" s="54" t="s">
        <v>59</v>
      </c>
    </row>
    <row r="22" spans="1:1" ht="15.75" x14ac:dyDescent="0.25">
      <c r="A22" s="54" t="s">
        <v>75</v>
      </c>
    </row>
    <row r="23" spans="1:1" ht="15.75" x14ac:dyDescent="0.25">
      <c r="A23" s="54" t="s">
        <v>76</v>
      </c>
    </row>
    <row r="24" spans="1:1" ht="15.75" x14ac:dyDescent="0.25">
      <c r="A24" s="54" t="s">
        <v>60</v>
      </c>
    </row>
    <row r="25" spans="1:1" ht="15.75" x14ac:dyDescent="0.25">
      <c r="A25" s="54" t="s">
        <v>61</v>
      </c>
    </row>
    <row r="26" spans="1:1" ht="15.75" x14ac:dyDescent="0.25">
      <c r="A26" s="54" t="s">
        <v>53</v>
      </c>
    </row>
    <row r="28" spans="1:1" ht="15.75" x14ac:dyDescent="0.25">
      <c r="A28" s="54"/>
    </row>
    <row r="29" spans="1:1" ht="15.75" x14ac:dyDescent="0.25">
      <c r="A29" s="54" t="s">
        <v>42</v>
      </c>
    </row>
    <row r="30" spans="1:1" ht="15.75" x14ac:dyDescent="0.25">
      <c r="A30" s="54" t="s">
        <v>62</v>
      </c>
    </row>
    <row r="31" spans="1:1" ht="15.75" x14ac:dyDescent="0.25">
      <c r="A31" s="54" t="s">
        <v>63</v>
      </c>
    </row>
    <row r="32" spans="1:1" ht="15.75" x14ac:dyDescent="0.25">
      <c r="A32" s="54" t="s">
        <v>64</v>
      </c>
    </row>
    <row r="33" spans="1:1" ht="15.75" x14ac:dyDescent="0.25">
      <c r="A33" s="54" t="s">
        <v>53</v>
      </c>
    </row>
    <row r="35" spans="1:1" ht="15.75" x14ac:dyDescent="0.25">
      <c r="A35" s="111" t="s">
        <v>101</v>
      </c>
    </row>
    <row r="36" spans="1:1" ht="15.75" x14ac:dyDescent="0.25">
      <c r="A36" s="11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Enitre Supplement Form</vt:lpstr>
      <vt:lpstr>Reference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Leah</dc:creator>
  <cp:lastModifiedBy>Young, Leah</cp:lastModifiedBy>
  <cp:lastPrinted>2011-12-06T13:59:46Z</cp:lastPrinted>
  <dcterms:created xsi:type="dcterms:W3CDTF">2011-12-02T20:37:58Z</dcterms:created>
  <dcterms:modified xsi:type="dcterms:W3CDTF">2011-12-12T19:58:12Z</dcterms:modified>
</cp:coreProperties>
</file>